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28" i="1"/>
  <c r="G28"/>
  <c r="G27"/>
  <c r="I27" s="1"/>
  <c r="C27"/>
  <c r="B27"/>
  <c r="D27" s="1"/>
  <c r="I26"/>
  <c r="G26"/>
  <c r="C26"/>
  <c r="B26"/>
  <c r="D26" s="1"/>
  <c r="G25"/>
  <c r="I25" s="1"/>
  <c r="C25"/>
  <c r="B25"/>
  <c r="D25" s="1"/>
  <c r="I24"/>
  <c r="G24"/>
  <c r="C24"/>
  <c r="B24"/>
  <c r="D24" s="1"/>
  <c r="G23"/>
  <c r="I23" s="1"/>
  <c r="C23"/>
  <c r="B23"/>
  <c r="D23" s="1"/>
  <c r="I22"/>
  <c r="G22"/>
  <c r="C22"/>
  <c r="B22"/>
  <c r="D22" s="1"/>
  <c r="G21"/>
  <c r="I21" s="1"/>
  <c r="C21"/>
  <c r="C28" s="1"/>
  <c r="B21"/>
  <c r="D21" s="1"/>
  <c r="H20"/>
  <c r="G20"/>
  <c r="G29" s="1"/>
  <c r="I29" s="1"/>
  <c r="B20"/>
  <c r="D20" s="1"/>
  <c r="AW10"/>
  <c r="AW11" s="1"/>
  <c r="AV10"/>
  <c r="AV11" s="1"/>
  <c r="AU10"/>
  <c r="AT10"/>
  <c r="AT11" s="1"/>
  <c r="AS10"/>
  <c r="AR10"/>
  <c r="AR11" s="1"/>
  <c r="AQ10"/>
  <c r="AP10"/>
  <c r="AP11" s="1"/>
  <c r="AO10"/>
  <c r="AN10"/>
  <c r="AN11" s="1"/>
  <c r="AM10"/>
  <c r="AL10"/>
  <c r="AL11" s="1"/>
  <c r="AK10"/>
  <c r="AJ10"/>
  <c r="AJ11" s="1"/>
  <c r="AI10"/>
  <c r="AH10"/>
  <c r="AH11" s="1"/>
  <c r="AG10"/>
  <c r="AF10"/>
  <c r="AF11" s="1"/>
  <c r="AE10"/>
  <c r="AD10"/>
  <c r="AD11" s="1"/>
  <c r="AC10"/>
  <c r="AB10"/>
  <c r="AB11" s="1"/>
  <c r="AA10"/>
  <c r="Z10"/>
  <c r="Z11" s="1"/>
  <c r="Y10"/>
  <c r="X10"/>
  <c r="X11" s="1"/>
  <c r="W10"/>
  <c r="V10"/>
  <c r="V11" s="1"/>
  <c r="U10"/>
  <c r="T10"/>
  <c r="T11" s="1"/>
  <c r="S10"/>
  <c r="R10"/>
  <c r="R11" s="1"/>
  <c r="Q10"/>
  <c r="P10"/>
  <c r="P11" s="1"/>
  <c r="O10"/>
  <c r="N10"/>
  <c r="N11" s="1"/>
  <c r="M10"/>
  <c r="L10"/>
  <c r="L11" s="1"/>
  <c r="K10"/>
  <c r="J10"/>
  <c r="J11" s="1"/>
  <c r="I10"/>
  <c r="H10"/>
  <c r="H11" s="1"/>
  <c r="G10"/>
  <c r="F10"/>
  <c r="F11" s="1"/>
  <c r="E10"/>
  <c r="D10"/>
  <c r="B16" s="1"/>
  <c r="C10"/>
  <c r="AX9"/>
  <c r="AX8"/>
  <c r="AV7"/>
  <c r="AU7"/>
  <c r="AU11" s="1"/>
  <c r="AT7"/>
  <c r="AS7"/>
  <c r="AS11" s="1"/>
  <c r="AR7"/>
  <c r="AQ7"/>
  <c r="AQ11" s="1"/>
  <c r="AP7"/>
  <c r="AO7"/>
  <c r="AO11" s="1"/>
  <c r="AN7"/>
  <c r="AM7"/>
  <c r="AM11" s="1"/>
  <c r="AL7"/>
  <c r="AK7"/>
  <c r="AK11" s="1"/>
  <c r="AJ7"/>
  <c r="AI7"/>
  <c r="AI11" s="1"/>
  <c r="AH7"/>
  <c r="AG7"/>
  <c r="AG11" s="1"/>
  <c r="AF7"/>
  <c r="AE7"/>
  <c r="AE11" s="1"/>
  <c r="AD7"/>
  <c r="AC7"/>
  <c r="AC11" s="1"/>
  <c r="AB7"/>
  <c r="AA7"/>
  <c r="AA11" s="1"/>
  <c r="Z7"/>
  <c r="Y7"/>
  <c r="Y11" s="1"/>
  <c r="X7"/>
  <c r="W7"/>
  <c r="W11" s="1"/>
  <c r="V7"/>
  <c r="U7"/>
  <c r="U11" s="1"/>
  <c r="T7"/>
  <c r="S7"/>
  <c r="S11" s="1"/>
  <c r="R7"/>
  <c r="Q7"/>
  <c r="Q11" s="1"/>
  <c r="P7"/>
  <c r="O7"/>
  <c r="O11" s="1"/>
  <c r="N7"/>
  <c r="M7"/>
  <c r="M11" s="1"/>
  <c r="L7"/>
  <c r="K7"/>
  <c r="K11" s="1"/>
  <c r="J7"/>
  <c r="I7"/>
  <c r="I11" s="1"/>
  <c r="H7"/>
  <c r="G7"/>
  <c r="G11" s="1"/>
  <c r="F7"/>
  <c r="E7"/>
  <c r="E11" s="1"/>
  <c r="D7"/>
  <c r="C7"/>
  <c r="B15" s="1"/>
  <c r="B17" s="1"/>
  <c r="AX6"/>
  <c r="AX5"/>
  <c r="AX7" l="1"/>
  <c r="AX10"/>
  <c r="D11"/>
  <c r="I20"/>
  <c r="B28"/>
  <c r="D28" s="1"/>
  <c r="C11"/>
  <c r="AX11" s="1"/>
</calcChain>
</file>

<file path=xl/sharedStrings.xml><?xml version="1.0" encoding="utf-8"?>
<sst xmlns="http://schemas.openxmlformats.org/spreadsheetml/2006/main" count="88" uniqueCount="71">
  <si>
    <t>WYSZCZEGÓLNIENIE  KLAS</t>
  </si>
  <si>
    <t>0A</t>
  </si>
  <si>
    <t>1A</t>
  </si>
  <si>
    <t>1B</t>
  </si>
  <si>
    <t>1C</t>
  </si>
  <si>
    <t>1D</t>
  </si>
  <si>
    <t>1E</t>
  </si>
  <si>
    <t>1F</t>
  </si>
  <si>
    <t>1G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</si>
  <si>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</si>
  <si>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</si>
  <si>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</si>
  <si>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</si>
  <si>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</si>
  <si>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</si>
  <si>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</si>
  <si>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</si>
  <si>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</si>
  <si>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</si>
  <si>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3F</t>
  </si>
  <si>
    <t>3G</t>
  </si>
  <si>
    <t>3H</t>
  </si>
  <si>
    <t>3I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</si>
  <si>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</si>
  <si>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</si>
  <si>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</si>
  <si>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</si>
  <si>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</si>
  <si>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</si>
  <si>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</si>
  <si>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</si>
  <si>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</si>
  <si>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</si>
  <si>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</si>
  <si>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5D</t>
  </si>
  <si>
    <t>5E</t>
  </si>
  <si>
    <t>5F</t>
  </si>
  <si>
    <t>6A</t>
  </si>
  <si>
    <t>6B</t>
  </si>
  <si>
    <t>6C</t>
  </si>
  <si>
    <t>6D</t>
  </si>
  <si>
    <t>6E</t>
  </si>
  <si>
    <t>7A</t>
  </si>
  <si>
    <t>7B</t>
  </si>
  <si>
    <t>7C</t>
  </si>
  <si>
    <t>7D</t>
  </si>
  <si>
    <t>7E</t>
  </si>
  <si>
    <t>biblioteka</t>
  </si>
  <si>
    <t>SUMA</t>
  </si>
  <si>
    <t>I ZBIÓRKA  11.10.2017</t>
  </si>
  <si>
    <t>SZKOŁA</t>
  </si>
  <si>
    <t>POKWITOWANIA ZE SKUPU</t>
  </si>
  <si>
    <t>ŁĄCZNIE I ZBIÓRKA</t>
  </si>
  <si>
    <t>ŁĄCZNIE</t>
  </si>
  <si>
    <t>II ZBIÓRKA 18.04.2018</t>
  </si>
  <si>
    <t>ŁĄCZNIE II ZBIÓRKA</t>
  </si>
  <si>
    <t>ŁĄCZNIE CAŁY ROK</t>
  </si>
  <si>
    <t>szkoła</t>
  </si>
  <si>
    <t>kwitki</t>
  </si>
  <si>
    <t>razem</t>
  </si>
  <si>
    <t>O</t>
  </si>
  <si>
    <t>I</t>
  </si>
  <si>
    <t>II</t>
  </si>
  <si>
    <t>III</t>
  </si>
  <si>
    <t>IV</t>
  </si>
  <si>
    <t>V</t>
  </si>
  <si>
    <t>VI</t>
  </si>
  <si>
    <t>VII</t>
  </si>
  <si>
    <t>AL.</t>
  </si>
  <si>
    <t>Biblioteka</t>
  </si>
  <si>
    <t>AL..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</si>
</sst>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164" fontId="1" fillId="0" borderId="7" xfId="0" applyNumberFormat="1" applyFont="1" applyBorder="1"/>
    <xf numFmtId="164" fontId="1" fillId="0" borderId="8" xfId="0" applyNumberFormat="1" applyFon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9" xfId="0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right" vertical="center"/>
    </xf>
    <xf numFmtId="0" fontId="1" fillId="0" borderId="7" xfId="0" applyFont="1" applyBorder="1" applyAlignment="1">
      <alignment horizontal="left" vertical="center" wrapText="1"/>
    </xf>
    <xf numFmtId="165" fontId="0" fillId="0" borderId="7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0" fontId="2" fillId="0" borderId="11" xfId="0" applyFont="1" applyBorder="1" applyAlignment="1">
      <alignment wrapText="1"/>
    </xf>
    <xf numFmtId="0" fontId="2" fillId="0" borderId="7" xfId="0" applyFont="1" applyBorder="1"/>
    <xf numFmtId="164" fontId="3" fillId="0" borderId="7" xfId="0" applyNumberFormat="1" applyFont="1" applyBorder="1"/>
    <xf numFmtId="164" fontId="3" fillId="0" borderId="8" xfId="0" applyNumberFormat="1" applyFont="1" applyBorder="1"/>
    <xf numFmtId="164" fontId="1" fillId="0" borderId="9" xfId="0" applyNumberFormat="1" applyFont="1" applyBorder="1"/>
    <xf numFmtId="164" fontId="2" fillId="0" borderId="10" xfId="0" applyNumberFormat="1" applyFont="1" applyBorder="1" applyAlignment="1">
      <alignment horizontal="right" vertical="center"/>
    </xf>
    <xf numFmtId="0" fontId="0" fillId="0" borderId="7" xfId="0" applyBorder="1"/>
    <xf numFmtId="4" fontId="0" fillId="0" borderId="8" xfId="0" applyNumberFormat="1" applyBorder="1"/>
    <xf numFmtId="0" fontId="0" fillId="0" borderId="8" xfId="0" applyBorder="1"/>
    <xf numFmtId="0" fontId="2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164" fontId="1" fillId="0" borderId="14" xfId="0" applyNumberFormat="1" applyFont="1" applyBorder="1"/>
    <xf numFmtId="164" fontId="4" fillId="0" borderId="14" xfId="0" applyNumberFormat="1" applyFont="1" applyBorder="1"/>
    <xf numFmtId="164" fontId="5" fillId="0" borderId="14" xfId="0" applyNumberFormat="1" applyFont="1" applyBorder="1"/>
    <xf numFmtId="164" fontId="1" fillId="0" borderId="15" xfId="0" applyNumberFormat="1" applyFont="1" applyBorder="1"/>
    <xf numFmtId="164" fontId="2" fillId="0" borderId="16" xfId="0" applyNumberFormat="1" applyFont="1" applyBorder="1" applyAlignment="1">
      <alignment horizontal="right" vertical="center"/>
    </xf>
    <xf numFmtId="164" fontId="1" fillId="0" borderId="0" xfId="0" applyNumberFormat="1" applyFont="1" applyFill="1" applyBorder="1"/>
    <xf numFmtId="0" fontId="2" fillId="0" borderId="17" xfId="0" applyFont="1" applyBorder="1" applyAlignment="1">
      <alignment horizontal="center" vertical="center" wrapText="1"/>
    </xf>
    <xf numFmtId="164" fontId="2" fillId="0" borderId="18" xfId="0" applyNumberFormat="1" applyFont="1" applyBorder="1"/>
    <xf numFmtId="164" fontId="0" fillId="0" borderId="0" xfId="0" applyNumberFormat="1"/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164" fontId="0" fillId="0" borderId="22" xfId="0" applyNumberFormat="1" applyBorder="1"/>
    <xf numFmtId="0" fontId="0" fillId="0" borderId="10" xfId="0" applyBorder="1" applyAlignment="1">
      <alignment horizontal="center"/>
    </xf>
    <xf numFmtId="0" fontId="0" fillId="0" borderId="22" xfId="0" applyBorder="1"/>
    <xf numFmtId="0" fontId="0" fillId="0" borderId="16" xfId="0" applyBorder="1" applyAlignment="1">
      <alignment horizontal="center"/>
    </xf>
    <xf numFmtId="0" fontId="7" fillId="0" borderId="16" xfId="0" applyFont="1" applyBorder="1" applyAlignment="1">
      <alignment horizontal="center"/>
    </xf>
    <xf numFmtId="4" fontId="0" fillId="0" borderId="22" xfId="0" applyNumberFormat="1" applyBorder="1"/>
    <xf numFmtId="0" fontId="0" fillId="0" borderId="2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X29"/>
  <sheetViews>
    <sheetView tabSelected="1" topLeftCell="AE1" workbookViewId="0">
      <selection activeCell="L15" sqref="L15"/>
    </sheetView>
  </sheetViews>
  <sheetFormatPr defaultRowHeight="15"/>
  <cols>
    <col min="1" max="1" width="11.42578125" customWidth="1"/>
  </cols>
  <sheetData>
    <row r="3" spans="1:50" ht="15.75" thickBot="1"/>
    <row r="4" spans="1:50">
      <c r="A4" s="1" t="s">
        <v>0</v>
      </c>
      <c r="B4" s="2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3" t="s">
        <v>18</v>
      </c>
      <c r="U4" s="3" t="s">
        <v>19</v>
      </c>
      <c r="V4" s="3" t="s">
        <v>20</v>
      </c>
      <c r="W4" s="3" t="s">
        <v>21</v>
      </c>
      <c r="X4" s="3" t="s">
        <v>22</v>
      </c>
      <c r="Y4" s="3" t="s">
        <v>23</v>
      </c>
      <c r="Z4" s="5" t="s">
        <v>24</v>
      </c>
      <c r="AA4" s="5" t="s">
        <v>25</v>
      </c>
      <c r="AB4" s="5" t="s">
        <v>26</v>
      </c>
      <c r="AC4" s="5" t="s">
        <v>27</v>
      </c>
      <c r="AD4" s="5" t="s">
        <v>28</v>
      </c>
      <c r="AE4" s="5" t="s">
        <v>29</v>
      </c>
      <c r="AF4" s="5" t="s">
        <v>30</v>
      </c>
      <c r="AG4" s="5" t="s">
        <v>31</v>
      </c>
      <c r="AH4" s="5" t="s">
        <v>32</v>
      </c>
      <c r="AI4" s="5" t="s">
        <v>33</v>
      </c>
      <c r="AJ4" s="5" t="s">
        <v>34</v>
      </c>
      <c r="AK4" s="5" t="s">
        <v>35</v>
      </c>
      <c r="AL4" s="5" t="s">
        <v>36</v>
      </c>
      <c r="AM4" s="6" t="s">
        <v>37</v>
      </c>
      <c r="AN4" s="6" t="s">
        <v>38</v>
      </c>
      <c r="AO4" s="6" t="s">
        <v>39</v>
      </c>
      <c r="AP4" s="6" t="s">
        <v>40</v>
      </c>
      <c r="AQ4" s="6" t="s">
        <v>41</v>
      </c>
      <c r="AR4" s="7" t="s">
        <v>42</v>
      </c>
      <c r="AS4" s="6" t="s">
        <v>43</v>
      </c>
      <c r="AT4" s="7" t="s">
        <v>44</v>
      </c>
      <c r="AU4" s="7" t="s">
        <v>45</v>
      </c>
      <c r="AV4" s="8" t="s">
        <v>46</v>
      </c>
      <c r="AW4" s="9" t="s">
        <v>47</v>
      </c>
      <c r="AX4" s="10" t="s">
        <v>48</v>
      </c>
    </row>
    <row r="5" spans="1:50">
      <c r="A5" s="11" t="s">
        <v>49</v>
      </c>
      <c r="B5" s="12" t="s">
        <v>50</v>
      </c>
      <c r="C5" s="13">
        <v>2.8</v>
      </c>
      <c r="D5" s="13">
        <v>8</v>
      </c>
      <c r="E5" s="13">
        <v>64.2</v>
      </c>
      <c r="F5" s="13">
        <v>104.6</v>
      </c>
      <c r="G5" s="13">
        <v>15.7</v>
      </c>
      <c r="H5" s="13">
        <v>52.8</v>
      </c>
      <c r="I5" s="13">
        <v>19.399999999999999</v>
      </c>
      <c r="J5" s="13">
        <v>0</v>
      </c>
      <c r="K5" s="13">
        <v>250.1</v>
      </c>
      <c r="L5" s="13">
        <v>65.8</v>
      </c>
      <c r="M5" s="13">
        <v>21.9</v>
      </c>
      <c r="N5" s="13">
        <v>64.8</v>
      </c>
      <c r="O5" s="13">
        <v>101.1</v>
      </c>
      <c r="P5" s="13">
        <v>167.3</v>
      </c>
      <c r="Q5" s="13">
        <v>124.8</v>
      </c>
      <c r="R5" s="13">
        <v>69</v>
      </c>
      <c r="S5" s="13">
        <v>10.5</v>
      </c>
      <c r="T5" s="13">
        <v>13.4</v>
      </c>
      <c r="U5" s="13">
        <v>45.6</v>
      </c>
      <c r="V5" s="13">
        <v>26.9</v>
      </c>
      <c r="W5" s="13">
        <v>26.5</v>
      </c>
      <c r="X5" s="13">
        <v>3.6</v>
      </c>
      <c r="Y5" s="13">
        <v>18.5</v>
      </c>
      <c r="Z5" s="13">
        <v>5</v>
      </c>
      <c r="AA5" s="13">
        <v>188.3</v>
      </c>
      <c r="AB5" s="13">
        <v>104.5</v>
      </c>
      <c r="AC5" s="13">
        <v>38.5</v>
      </c>
      <c r="AD5" s="13">
        <v>19.3</v>
      </c>
      <c r="AE5" s="13">
        <v>22.6</v>
      </c>
      <c r="AF5" s="13">
        <v>191.7</v>
      </c>
      <c r="AG5" s="13">
        <v>60.7</v>
      </c>
      <c r="AH5" s="13">
        <v>9.1999999999999993</v>
      </c>
      <c r="AI5" s="13">
        <v>86.9</v>
      </c>
      <c r="AJ5" s="13">
        <v>7.9</v>
      </c>
      <c r="AK5" s="13">
        <v>90.8</v>
      </c>
      <c r="AL5" s="13">
        <v>78.8</v>
      </c>
      <c r="AM5" s="13">
        <v>33.9</v>
      </c>
      <c r="AN5" s="13">
        <v>190.6</v>
      </c>
      <c r="AO5" s="13">
        <v>117</v>
      </c>
      <c r="AP5" s="13">
        <v>39.4</v>
      </c>
      <c r="AQ5" s="13">
        <v>9.1</v>
      </c>
      <c r="AR5" s="14">
        <v>85.4</v>
      </c>
      <c r="AS5" s="15">
        <v>0</v>
      </c>
      <c r="AT5" s="16">
        <v>425.3</v>
      </c>
      <c r="AU5" s="16">
        <v>70.8</v>
      </c>
      <c r="AV5" s="17">
        <v>53.3</v>
      </c>
      <c r="AW5" s="18">
        <v>0</v>
      </c>
      <c r="AX5" s="19">
        <f>SUM(C5:AW5)</f>
        <v>3206.3000000000006</v>
      </c>
    </row>
    <row r="6" spans="1:50" ht="38.25">
      <c r="A6" s="11"/>
      <c r="B6" s="20" t="s">
        <v>51</v>
      </c>
      <c r="C6" s="13">
        <v>0</v>
      </c>
      <c r="D6" s="13">
        <v>0</v>
      </c>
      <c r="E6" s="13">
        <v>94.5</v>
      </c>
      <c r="F6" s="13">
        <v>90</v>
      </c>
      <c r="G6" s="13">
        <v>0</v>
      </c>
      <c r="H6" s="13">
        <v>0</v>
      </c>
      <c r="I6" s="13">
        <v>0</v>
      </c>
      <c r="J6" s="13">
        <v>0</v>
      </c>
      <c r="K6" s="13">
        <v>72</v>
      </c>
      <c r="L6" s="13">
        <v>0</v>
      </c>
      <c r="M6" s="13">
        <v>48</v>
      </c>
      <c r="N6" s="13">
        <v>190</v>
      </c>
      <c r="O6" s="13">
        <v>31</v>
      </c>
      <c r="P6" s="13">
        <v>0</v>
      </c>
      <c r="Q6" s="13">
        <v>148</v>
      </c>
      <c r="R6" s="13">
        <v>163.5</v>
      </c>
      <c r="S6" s="13">
        <v>26</v>
      </c>
      <c r="T6" s="13">
        <v>10.5</v>
      </c>
      <c r="U6" s="13">
        <v>10</v>
      </c>
      <c r="V6" s="13">
        <v>0</v>
      </c>
      <c r="W6" s="13">
        <v>74</v>
      </c>
      <c r="X6" s="13">
        <v>0</v>
      </c>
      <c r="Y6" s="13">
        <v>28</v>
      </c>
      <c r="Z6" s="13">
        <v>41</v>
      </c>
      <c r="AA6" s="13">
        <v>0</v>
      </c>
      <c r="AB6" s="13">
        <v>67</v>
      </c>
      <c r="AC6" s="13">
        <v>0</v>
      </c>
      <c r="AD6" s="13">
        <v>58.5</v>
      </c>
      <c r="AE6" s="13">
        <v>0</v>
      </c>
      <c r="AF6" s="13">
        <v>10.5</v>
      </c>
      <c r="AG6" s="13">
        <v>0</v>
      </c>
      <c r="AH6" s="13">
        <v>12</v>
      </c>
      <c r="AI6" s="13">
        <v>0</v>
      </c>
      <c r="AJ6" s="13">
        <v>16</v>
      </c>
      <c r="AK6" s="13">
        <v>0</v>
      </c>
      <c r="AL6" s="13">
        <v>196</v>
      </c>
      <c r="AM6" s="13">
        <v>0</v>
      </c>
      <c r="AN6" s="13">
        <v>65</v>
      </c>
      <c r="AO6" s="13">
        <v>28</v>
      </c>
      <c r="AP6" s="13">
        <v>69</v>
      </c>
      <c r="AQ6" s="13">
        <v>272</v>
      </c>
      <c r="AR6" s="14">
        <v>0</v>
      </c>
      <c r="AS6" s="21">
        <v>0</v>
      </c>
      <c r="AT6" s="22">
        <v>374</v>
      </c>
      <c r="AU6" s="22">
        <v>0</v>
      </c>
      <c r="AV6" s="23">
        <v>0</v>
      </c>
      <c r="AW6" s="18">
        <v>0</v>
      </c>
      <c r="AX6" s="19">
        <f>SUM(C6:AW6)</f>
        <v>2194.5</v>
      </c>
    </row>
    <row r="7" spans="1:50" ht="45">
      <c r="A7" s="24" t="s">
        <v>52</v>
      </c>
      <c r="B7" s="25" t="s">
        <v>53</v>
      </c>
      <c r="C7" s="13">
        <f t="shared" ref="C7:AV7" si="0">C5+C6</f>
        <v>2.8</v>
      </c>
      <c r="D7" s="13">
        <f t="shared" si="0"/>
        <v>8</v>
      </c>
      <c r="E7" s="13">
        <f t="shared" si="0"/>
        <v>158.69999999999999</v>
      </c>
      <c r="F7" s="13">
        <f t="shared" si="0"/>
        <v>194.6</v>
      </c>
      <c r="G7" s="13">
        <f t="shared" si="0"/>
        <v>15.7</v>
      </c>
      <c r="H7" s="13">
        <f t="shared" si="0"/>
        <v>52.8</v>
      </c>
      <c r="I7" s="13">
        <f t="shared" si="0"/>
        <v>19.399999999999999</v>
      </c>
      <c r="J7" s="13">
        <f t="shared" si="0"/>
        <v>0</v>
      </c>
      <c r="K7" s="26">
        <f t="shared" si="0"/>
        <v>322.10000000000002</v>
      </c>
      <c r="L7" s="13">
        <f t="shared" si="0"/>
        <v>65.8</v>
      </c>
      <c r="M7" s="13">
        <f t="shared" si="0"/>
        <v>69.900000000000006</v>
      </c>
      <c r="N7" s="26">
        <f t="shared" si="0"/>
        <v>254.8</v>
      </c>
      <c r="O7" s="13">
        <f t="shared" si="0"/>
        <v>132.1</v>
      </c>
      <c r="P7" s="13">
        <f t="shared" si="0"/>
        <v>167.3</v>
      </c>
      <c r="Q7" s="26">
        <f t="shared" si="0"/>
        <v>272.8</v>
      </c>
      <c r="R7" s="13">
        <f t="shared" si="0"/>
        <v>232.5</v>
      </c>
      <c r="S7" s="13">
        <f t="shared" si="0"/>
        <v>36.5</v>
      </c>
      <c r="T7" s="13">
        <f t="shared" si="0"/>
        <v>23.9</v>
      </c>
      <c r="U7" s="13">
        <f t="shared" si="0"/>
        <v>55.6</v>
      </c>
      <c r="V7" s="13">
        <f t="shared" si="0"/>
        <v>26.9</v>
      </c>
      <c r="W7" s="13">
        <f t="shared" si="0"/>
        <v>100.5</v>
      </c>
      <c r="X7" s="13">
        <f t="shared" si="0"/>
        <v>3.6</v>
      </c>
      <c r="Y7" s="13">
        <f t="shared" si="0"/>
        <v>46.5</v>
      </c>
      <c r="Z7" s="13">
        <f t="shared" si="0"/>
        <v>46</v>
      </c>
      <c r="AA7" s="13">
        <f t="shared" si="0"/>
        <v>188.3</v>
      </c>
      <c r="AB7" s="13">
        <f t="shared" si="0"/>
        <v>171.5</v>
      </c>
      <c r="AC7" s="13">
        <f t="shared" si="0"/>
        <v>38.5</v>
      </c>
      <c r="AD7" s="13">
        <f t="shared" si="0"/>
        <v>77.8</v>
      </c>
      <c r="AE7" s="13">
        <f t="shared" si="0"/>
        <v>22.6</v>
      </c>
      <c r="AF7" s="13">
        <f t="shared" si="0"/>
        <v>202.2</v>
      </c>
      <c r="AG7" s="13">
        <f t="shared" si="0"/>
        <v>60.7</v>
      </c>
      <c r="AH7" s="13">
        <f t="shared" si="0"/>
        <v>21.2</v>
      </c>
      <c r="AI7" s="13">
        <f t="shared" si="0"/>
        <v>86.9</v>
      </c>
      <c r="AJ7" s="13">
        <f t="shared" si="0"/>
        <v>23.9</v>
      </c>
      <c r="AK7" s="13">
        <f t="shared" si="0"/>
        <v>90.8</v>
      </c>
      <c r="AL7" s="26">
        <f t="shared" si="0"/>
        <v>274.8</v>
      </c>
      <c r="AM7" s="13">
        <f t="shared" si="0"/>
        <v>33.9</v>
      </c>
      <c r="AN7" s="13">
        <f t="shared" si="0"/>
        <v>255.6</v>
      </c>
      <c r="AO7" s="13">
        <f t="shared" si="0"/>
        <v>145</v>
      </c>
      <c r="AP7" s="13">
        <f t="shared" si="0"/>
        <v>108.4</v>
      </c>
      <c r="AQ7" s="26">
        <f t="shared" si="0"/>
        <v>281.10000000000002</v>
      </c>
      <c r="AR7" s="14">
        <f t="shared" si="0"/>
        <v>85.4</v>
      </c>
      <c r="AS7" s="14">
        <f t="shared" si="0"/>
        <v>0</v>
      </c>
      <c r="AT7" s="27">
        <f t="shared" si="0"/>
        <v>799.3</v>
      </c>
      <c r="AU7" s="14">
        <f t="shared" si="0"/>
        <v>70.8</v>
      </c>
      <c r="AV7" s="28">
        <f t="shared" si="0"/>
        <v>53.3</v>
      </c>
      <c r="AW7" s="18">
        <v>0</v>
      </c>
      <c r="AX7" s="29">
        <f t="shared" ref="AX7" si="1">SUM(C7:AV7)</f>
        <v>5400.8</v>
      </c>
    </row>
    <row r="8" spans="1:50">
      <c r="A8" s="11" t="s">
        <v>54</v>
      </c>
      <c r="B8" s="12" t="s">
        <v>50</v>
      </c>
      <c r="C8" s="13">
        <v>42.9</v>
      </c>
      <c r="D8" s="13">
        <v>22.9</v>
      </c>
      <c r="E8" s="13">
        <v>32.4</v>
      </c>
      <c r="F8" s="13">
        <v>216.2</v>
      </c>
      <c r="G8" s="13">
        <v>17</v>
      </c>
      <c r="H8" s="13">
        <v>71.7</v>
      </c>
      <c r="I8" s="13">
        <v>85.4</v>
      </c>
      <c r="J8" s="13">
        <v>19.2</v>
      </c>
      <c r="K8" s="13">
        <v>11.9</v>
      </c>
      <c r="L8" s="13">
        <v>73.7</v>
      </c>
      <c r="M8" s="13">
        <v>72.8</v>
      </c>
      <c r="N8" s="13">
        <v>26.9</v>
      </c>
      <c r="O8" s="13">
        <v>4</v>
      </c>
      <c r="P8" s="13">
        <v>22.5</v>
      </c>
      <c r="Q8" s="13">
        <v>202.3</v>
      </c>
      <c r="R8" s="13">
        <v>37.9</v>
      </c>
      <c r="S8" s="13">
        <v>4.8</v>
      </c>
      <c r="T8" s="13">
        <v>19.100000000000001</v>
      </c>
      <c r="U8" s="13">
        <v>39</v>
      </c>
      <c r="V8" s="13">
        <v>15.2</v>
      </c>
      <c r="W8" s="13">
        <v>35.299999999999997</v>
      </c>
      <c r="X8" s="13">
        <v>18.5</v>
      </c>
      <c r="Y8" s="13">
        <v>0</v>
      </c>
      <c r="Z8" s="13">
        <v>0</v>
      </c>
      <c r="AA8" s="13">
        <v>30.5</v>
      </c>
      <c r="AB8" s="13">
        <v>85.1</v>
      </c>
      <c r="AC8" s="13">
        <v>26.2</v>
      </c>
      <c r="AD8" s="13">
        <v>0</v>
      </c>
      <c r="AE8" s="13">
        <v>0</v>
      </c>
      <c r="AF8" s="13">
        <v>139.80000000000001</v>
      </c>
      <c r="AG8" s="13">
        <v>113.5</v>
      </c>
      <c r="AH8" s="13">
        <v>0.6</v>
      </c>
      <c r="AI8" s="13">
        <v>171.8</v>
      </c>
      <c r="AJ8" s="13">
        <v>16.2</v>
      </c>
      <c r="AK8" s="13">
        <v>223.2</v>
      </c>
      <c r="AL8" s="13">
        <v>63.8</v>
      </c>
      <c r="AM8" s="13">
        <v>20.7</v>
      </c>
      <c r="AN8" s="13">
        <v>58.5</v>
      </c>
      <c r="AO8" s="13">
        <v>85.3</v>
      </c>
      <c r="AP8" s="13">
        <v>70.8</v>
      </c>
      <c r="AQ8" s="13">
        <v>69.900000000000006</v>
      </c>
      <c r="AR8" s="14">
        <v>0</v>
      </c>
      <c r="AS8" s="30">
        <v>24.7</v>
      </c>
      <c r="AT8" s="31">
        <v>129</v>
      </c>
      <c r="AU8" s="32">
        <v>18.100000000000001</v>
      </c>
      <c r="AV8" s="17">
        <v>44.3</v>
      </c>
      <c r="AW8" s="18">
        <v>116.4</v>
      </c>
      <c r="AX8" s="19">
        <f>SUM(C8:AW8)</f>
        <v>2600</v>
      </c>
    </row>
    <row r="9" spans="1:50" ht="38.25">
      <c r="A9" s="11"/>
      <c r="B9" s="20" t="s">
        <v>51</v>
      </c>
      <c r="C9" s="13">
        <v>86</v>
      </c>
      <c r="D9" s="13">
        <v>0</v>
      </c>
      <c r="E9" s="13">
        <v>71</v>
      </c>
      <c r="F9" s="13">
        <v>155</v>
      </c>
      <c r="G9" s="13">
        <v>7.5</v>
      </c>
      <c r="H9" s="13">
        <v>0</v>
      </c>
      <c r="I9" s="13">
        <v>0</v>
      </c>
      <c r="J9" s="13">
        <v>0</v>
      </c>
      <c r="K9" s="13">
        <v>141</v>
      </c>
      <c r="L9" s="13">
        <v>0</v>
      </c>
      <c r="M9" s="13">
        <v>0</v>
      </c>
      <c r="N9" s="13">
        <v>20</v>
      </c>
      <c r="O9" s="13">
        <v>16</v>
      </c>
      <c r="P9" s="13">
        <v>271</v>
      </c>
      <c r="Q9" s="13">
        <v>235</v>
      </c>
      <c r="R9" s="13">
        <v>60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39</v>
      </c>
      <c r="Z9" s="13">
        <v>108</v>
      </c>
      <c r="AA9" s="13">
        <v>0</v>
      </c>
      <c r="AB9" s="13">
        <v>69</v>
      </c>
      <c r="AC9" s="13">
        <v>0</v>
      </c>
      <c r="AD9" s="13">
        <v>1017.5</v>
      </c>
      <c r="AE9" s="13">
        <v>187</v>
      </c>
      <c r="AF9" s="13">
        <v>0</v>
      </c>
      <c r="AG9" s="13">
        <v>0</v>
      </c>
      <c r="AH9" s="13">
        <v>0</v>
      </c>
      <c r="AI9" s="13">
        <v>104</v>
      </c>
      <c r="AJ9" s="13">
        <v>65</v>
      </c>
      <c r="AK9" s="13">
        <v>0</v>
      </c>
      <c r="AL9" s="13">
        <v>192</v>
      </c>
      <c r="AM9" s="13">
        <v>140</v>
      </c>
      <c r="AN9" s="13">
        <v>21</v>
      </c>
      <c r="AO9" s="13">
        <v>110</v>
      </c>
      <c r="AP9" s="13">
        <v>0</v>
      </c>
      <c r="AQ9" s="13">
        <v>242.5</v>
      </c>
      <c r="AR9" s="14">
        <v>0</v>
      </c>
      <c r="AS9" s="21">
        <v>0</v>
      </c>
      <c r="AT9" s="22">
        <v>400</v>
      </c>
      <c r="AU9" s="22">
        <v>0</v>
      </c>
      <c r="AV9" s="23">
        <v>0</v>
      </c>
      <c r="AW9" s="18">
        <v>0</v>
      </c>
      <c r="AX9" s="19">
        <f>SUM(C9:AW9)</f>
        <v>3757.5</v>
      </c>
    </row>
    <row r="10" spans="1:50" ht="45">
      <c r="A10" s="24" t="s">
        <v>55</v>
      </c>
      <c r="B10" s="25" t="s">
        <v>53</v>
      </c>
      <c r="C10" s="13">
        <f t="shared" ref="C10:AW10" si="2">C8+C9</f>
        <v>128.9</v>
      </c>
      <c r="D10" s="13">
        <f t="shared" si="2"/>
        <v>22.9</v>
      </c>
      <c r="E10" s="13">
        <f t="shared" si="2"/>
        <v>103.4</v>
      </c>
      <c r="F10" s="13">
        <f t="shared" si="2"/>
        <v>371.2</v>
      </c>
      <c r="G10" s="13">
        <f t="shared" si="2"/>
        <v>24.5</v>
      </c>
      <c r="H10" s="13">
        <f t="shared" si="2"/>
        <v>71.7</v>
      </c>
      <c r="I10" s="13">
        <f t="shared" si="2"/>
        <v>85.4</v>
      </c>
      <c r="J10" s="13">
        <f t="shared" si="2"/>
        <v>19.2</v>
      </c>
      <c r="K10" s="13">
        <f t="shared" si="2"/>
        <v>152.9</v>
      </c>
      <c r="L10" s="13">
        <f t="shared" si="2"/>
        <v>73.7</v>
      </c>
      <c r="M10" s="13">
        <f t="shared" si="2"/>
        <v>72.8</v>
      </c>
      <c r="N10" s="13">
        <f t="shared" si="2"/>
        <v>46.9</v>
      </c>
      <c r="O10" s="13">
        <f t="shared" si="2"/>
        <v>20</v>
      </c>
      <c r="P10" s="13">
        <f t="shared" si="2"/>
        <v>293.5</v>
      </c>
      <c r="Q10" s="13">
        <f t="shared" si="2"/>
        <v>437.3</v>
      </c>
      <c r="R10" s="13">
        <f t="shared" si="2"/>
        <v>97.9</v>
      </c>
      <c r="S10" s="13">
        <f t="shared" si="2"/>
        <v>4.8</v>
      </c>
      <c r="T10" s="13">
        <f t="shared" si="2"/>
        <v>19.100000000000001</v>
      </c>
      <c r="U10" s="13">
        <f t="shared" si="2"/>
        <v>39</v>
      </c>
      <c r="V10" s="13">
        <f t="shared" si="2"/>
        <v>15.2</v>
      </c>
      <c r="W10" s="13">
        <f t="shared" si="2"/>
        <v>35.299999999999997</v>
      </c>
      <c r="X10" s="13">
        <f t="shared" si="2"/>
        <v>18.5</v>
      </c>
      <c r="Y10" s="13">
        <f t="shared" si="2"/>
        <v>39</v>
      </c>
      <c r="Z10" s="13">
        <f t="shared" si="2"/>
        <v>108</v>
      </c>
      <c r="AA10" s="13">
        <f t="shared" si="2"/>
        <v>30.5</v>
      </c>
      <c r="AB10" s="13">
        <f t="shared" si="2"/>
        <v>154.1</v>
      </c>
      <c r="AC10" s="13">
        <f t="shared" si="2"/>
        <v>26.2</v>
      </c>
      <c r="AD10" s="13">
        <f t="shared" si="2"/>
        <v>1017.5</v>
      </c>
      <c r="AE10" s="13">
        <f t="shared" si="2"/>
        <v>187</v>
      </c>
      <c r="AF10" s="13">
        <f t="shared" si="2"/>
        <v>139.80000000000001</v>
      </c>
      <c r="AG10" s="13">
        <f t="shared" si="2"/>
        <v>113.5</v>
      </c>
      <c r="AH10" s="13">
        <f t="shared" si="2"/>
        <v>0.6</v>
      </c>
      <c r="AI10" s="13">
        <f t="shared" si="2"/>
        <v>275.8</v>
      </c>
      <c r="AJ10" s="13">
        <f t="shared" si="2"/>
        <v>81.2</v>
      </c>
      <c r="AK10" s="13">
        <f t="shared" si="2"/>
        <v>223.2</v>
      </c>
      <c r="AL10" s="13">
        <f t="shared" si="2"/>
        <v>255.8</v>
      </c>
      <c r="AM10" s="13">
        <f t="shared" si="2"/>
        <v>160.69999999999999</v>
      </c>
      <c r="AN10" s="13">
        <f t="shared" si="2"/>
        <v>79.5</v>
      </c>
      <c r="AO10" s="13">
        <f t="shared" si="2"/>
        <v>195.3</v>
      </c>
      <c r="AP10" s="13">
        <f t="shared" si="2"/>
        <v>70.8</v>
      </c>
      <c r="AQ10" s="13">
        <f t="shared" si="2"/>
        <v>312.39999999999998</v>
      </c>
      <c r="AR10" s="14">
        <f t="shared" si="2"/>
        <v>0</v>
      </c>
      <c r="AS10" s="14">
        <f t="shared" si="2"/>
        <v>24.7</v>
      </c>
      <c r="AT10" s="14">
        <f t="shared" si="2"/>
        <v>529</v>
      </c>
      <c r="AU10" s="14">
        <f t="shared" si="2"/>
        <v>18.100000000000001</v>
      </c>
      <c r="AV10" s="28">
        <f t="shared" si="2"/>
        <v>44.3</v>
      </c>
      <c r="AW10" s="28">
        <f t="shared" si="2"/>
        <v>116.4</v>
      </c>
      <c r="AX10" s="29">
        <f>SUM(C10:AW10)</f>
        <v>6357.4999999999991</v>
      </c>
    </row>
    <row r="11" spans="1:50" ht="18" customHeight="1" thickBot="1">
      <c r="A11" s="33" t="s">
        <v>56</v>
      </c>
      <c r="B11" s="34"/>
      <c r="C11" s="35">
        <f t="shared" ref="C11:AW11" si="3">C7+C10</f>
        <v>131.70000000000002</v>
      </c>
      <c r="D11" s="35">
        <f t="shared" si="3"/>
        <v>30.9</v>
      </c>
      <c r="E11" s="35">
        <f t="shared" si="3"/>
        <v>262.10000000000002</v>
      </c>
      <c r="F11" s="36">
        <f t="shared" si="3"/>
        <v>565.79999999999995</v>
      </c>
      <c r="G11" s="35">
        <f t="shared" si="3"/>
        <v>40.200000000000003</v>
      </c>
      <c r="H11" s="35">
        <f t="shared" si="3"/>
        <v>124.5</v>
      </c>
      <c r="I11" s="35">
        <f t="shared" si="3"/>
        <v>104.80000000000001</v>
      </c>
      <c r="J11" s="35">
        <f t="shared" si="3"/>
        <v>19.2</v>
      </c>
      <c r="K11" s="36">
        <f t="shared" si="3"/>
        <v>475</v>
      </c>
      <c r="L11" s="37">
        <f t="shared" si="3"/>
        <v>139.5</v>
      </c>
      <c r="M11" s="35">
        <f t="shared" si="3"/>
        <v>142.69999999999999</v>
      </c>
      <c r="N11" s="35">
        <f t="shared" si="3"/>
        <v>301.7</v>
      </c>
      <c r="O11" s="35">
        <f t="shared" si="3"/>
        <v>152.1</v>
      </c>
      <c r="P11" s="36">
        <f t="shared" si="3"/>
        <v>460.8</v>
      </c>
      <c r="Q11" s="36">
        <f t="shared" si="3"/>
        <v>710.1</v>
      </c>
      <c r="R11" s="35">
        <f t="shared" si="3"/>
        <v>330.4</v>
      </c>
      <c r="S11" s="35">
        <f t="shared" si="3"/>
        <v>41.3</v>
      </c>
      <c r="T11" s="35">
        <f t="shared" si="3"/>
        <v>43</v>
      </c>
      <c r="U11" s="35">
        <f t="shared" si="3"/>
        <v>94.6</v>
      </c>
      <c r="V11" s="35">
        <f t="shared" si="3"/>
        <v>42.099999999999994</v>
      </c>
      <c r="W11" s="35">
        <f t="shared" si="3"/>
        <v>135.80000000000001</v>
      </c>
      <c r="X11" s="35">
        <f t="shared" si="3"/>
        <v>22.1</v>
      </c>
      <c r="Y11" s="35">
        <f t="shared" si="3"/>
        <v>85.5</v>
      </c>
      <c r="Z11" s="35">
        <f t="shared" si="3"/>
        <v>154</v>
      </c>
      <c r="AA11" s="35">
        <f t="shared" si="3"/>
        <v>218.8</v>
      </c>
      <c r="AB11" s="35">
        <f t="shared" si="3"/>
        <v>325.60000000000002</v>
      </c>
      <c r="AC11" s="35">
        <f t="shared" si="3"/>
        <v>64.7</v>
      </c>
      <c r="AD11" s="36">
        <f t="shared" si="3"/>
        <v>1095.3</v>
      </c>
      <c r="AE11" s="35">
        <f t="shared" si="3"/>
        <v>209.6</v>
      </c>
      <c r="AF11" s="35">
        <f t="shared" si="3"/>
        <v>342</v>
      </c>
      <c r="AG11" s="35">
        <f t="shared" si="3"/>
        <v>174.2</v>
      </c>
      <c r="AH11" s="35">
        <f t="shared" si="3"/>
        <v>21.8</v>
      </c>
      <c r="AI11" s="35">
        <f t="shared" si="3"/>
        <v>362.70000000000005</v>
      </c>
      <c r="AJ11" s="35">
        <f t="shared" si="3"/>
        <v>105.1</v>
      </c>
      <c r="AK11" s="35">
        <f t="shared" si="3"/>
        <v>314</v>
      </c>
      <c r="AL11" s="36">
        <f t="shared" si="3"/>
        <v>530.6</v>
      </c>
      <c r="AM11" s="35">
        <f t="shared" si="3"/>
        <v>194.6</v>
      </c>
      <c r="AN11" s="35">
        <f t="shared" si="3"/>
        <v>335.1</v>
      </c>
      <c r="AO11" s="35">
        <f t="shared" si="3"/>
        <v>340.3</v>
      </c>
      <c r="AP11" s="35">
        <f t="shared" si="3"/>
        <v>179.2</v>
      </c>
      <c r="AQ11" s="36">
        <f t="shared" si="3"/>
        <v>593.5</v>
      </c>
      <c r="AR11" s="35">
        <f t="shared" si="3"/>
        <v>85.4</v>
      </c>
      <c r="AS11" s="35">
        <f t="shared" si="3"/>
        <v>24.7</v>
      </c>
      <c r="AT11" s="36">
        <f t="shared" si="3"/>
        <v>1328.3</v>
      </c>
      <c r="AU11" s="35">
        <f t="shared" si="3"/>
        <v>88.9</v>
      </c>
      <c r="AV11" s="38">
        <f t="shared" si="3"/>
        <v>97.6</v>
      </c>
      <c r="AW11" s="38">
        <f t="shared" si="3"/>
        <v>116.4</v>
      </c>
      <c r="AX11" s="39">
        <f>SUM(C11:AW11)</f>
        <v>11758.300000000003</v>
      </c>
    </row>
    <row r="12" spans="1:50">
      <c r="F12">
        <v>2</v>
      </c>
      <c r="K12">
        <v>3</v>
      </c>
      <c r="P12">
        <v>4</v>
      </c>
      <c r="Q12">
        <v>1</v>
      </c>
      <c r="AD12">
        <v>2</v>
      </c>
      <c r="AL12">
        <v>4</v>
      </c>
      <c r="AQ12">
        <v>3</v>
      </c>
      <c r="AT12">
        <v>1</v>
      </c>
    </row>
    <row r="13" spans="1:50">
      <c r="Q13" s="40"/>
    </row>
    <row r="14" spans="1:50" ht="15.75" thickBot="1"/>
    <row r="15" spans="1:50" ht="46.5" thickTop="1" thickBot="1">
      <c r="A15" s="41" t="s">
        <v>52</v>
      </c>
      <c r="B15" s="42">
        <f>SUM(C7,D7,E7,F7,G7,H7,I7,J7,K7,L7,M7,N7,O7,P7,Q7,R7,S7,T7,U7,V7,W7,X7,Y7,Z7,AA7,AB7,AC7,AD7,AE7,AF7,AG7,AH7,AI7,AJ7,AK7,AL7,AM7,AN7,AO7,AP7,AQ7,AR7,AS7,AT7,AU7,AV7)</f>
        <v>5400.8</v>
      </c>
      <c r="AI15" s="43"/>
      <c r="AX15" s="43"/>
    </row>
    <row r="16" spans="1:50" ht="45.75" thickBot="1">
      <c r="A16" s="44" t="s">
        <v>55</v>
      </c>
      <c r="B16" s="42">
        <f>SUM(C10,D10,E10,F10,G10,H10,I10,J10,K10,L10,M10,N10,O10,P10,Q10,R10,S10,T10,U10,V10,W10,X10,Y10,Z10,AA10,AB10,AC10,AD10,AE10,AF10,AG10,AH10,AI10,AJ10,AK10,AL10,AM10,AN10,AO10,AP10,AQ10,AR10,AS10,AT10,AU10,AV10,AW10)</f>
        <v>6357.4999999999991</v>
      </c>
      <c r="D16" s="43"/>
    </row>
    <row r="17" spans="1:9" ht="45.75" thickBot="1">
      <c r="A17" s="45" t="s">
        <v>56</v>
      </c>
      <c r="B17" s="46">
        <f>B15+B16</f>
        <v>11758.3</v>
      </c>
      <c r="D17" s="43"/>
    </row>
    <row r="18" spans="1:9" ht="15.75" thickTop="1">
      <c r="D18" s="43"/>
    </row>
    <row r="19" spans="1:9" ht="15.75" thickBot="1">
      <c r="B19" s="47" t="s">
        <v>57</v>
      </c>
      <c r="C19" s="47" t="s">
        <v>58</v>
      </c>
      <c r="D19" s="47" t="s">
        <v>59</v>
      </c>
      <c r="G19" s="47" t="s">
        <v>57</v>
      </c>
      <c r="H19" s="47" t="s">
        <v>58</v>
      </c>
      <c r="I19" s="47" t="s">
        <v>59</v>
      </c>
    </row>
    <row r="20" spans="1:9" ht="15.75" thickBot="1">
      <c r="A20" s="48" t="s">
        <v>60</v>
      </c>
      <c r="B20" s="49">
        <f>C5</f>
        <v>2.8</v>
      </c>
      <c r="C20" s="49">
        <v>0</v>
      </c>
      <c r="D20" s="49">
        <f t="shared" ref="D20:D28" si="4">B20+C20</f>
        <v>2.8</v>
      </c>
      <c r="F20" s="48" t="s">
        <v>60</v>
      </c>
      <c r="G20" s="49">
        <f>C8</f>
        <v>42.9</v>
      </c>
      <c r="H20" s="49">
        <f>C9</f>
        <v>86</v>
      </c>
      <c r="I20" s="49">
        <f t="shared" ref="I20:I29" si="5">G20+H20</f>
        <v>128.9</v>
      </c>
    </row>
    <row r="21" spans="1:9" ht="15.75" thickBot="1">
      <c r="A21" s="50" t="s">
        <v>61</v>
      </c>
      <c r="B21" s="49">
        <f>SUM(D5:J5)</f>
        <v>264.7</v>
      </c>
      <c r="C21" s="49">
        <f>SUM(D6:J6)</f>
        <v>184.5</v>
      </c>
      <c r="D21" s="49">
        <f t="shared" si="4"/>
        <v>449.2</v>
      </c>
      <c r="F21" s="50" t="s">
        <v>61</v>
      </c>
      <c r="G21" s="49">
        <f>SUM(D8:J8)</f>
        <v>464.8</v>
      </c>
      <c r="H21" s="49"/>
      <c r="I21" s="49">
        <f t="shared" si="5"/>
        <v>464.8</v>
      </c>
    </row>
    <row r="22" spans="1:9" ht="15.75" thickBot="1">
      <c r="A22" s="50" t="s">
        <v>62</v>
      </c>
      <c r="B22" s="49">
        <f>SUM(K5:O5)</f>
        <v>503.69999999999993</v>
      </c>
      <c r="C22" s="49">
        <f>SUM(K6:O6)</f>
        <v>341</v>
      </c>
      <c r="D22" s="49">
        <f t="shared" si="4"/>
        <v>844.69999999999993</v>
      </c>
      <c r="F22" s="50" t="s">
        <v>62</v>
      </c>
      <c r="G22" s="49">
        <f>SUM(K8:O8)</f>
        <v>189.3</v>
      </c>
      <c r="H22" s="51"/>
      <c r="I22" s="49">
        <f t="shared" si="5"/>
        <v>189.3</v>
      </c>
    </row>
    <row r="23" spans="1:9" ht="15.75" thickBot="1">
      <c r="A23" s="50" t="s">
        <v>63</v>
      </c>
      <c r="B23" s="49">
        <f>SUM(P5:X5)</f>
        <v>487.6</v>
      </c>
      <c r="C23" s="49">
        <f>SUM(P6:X6)</f>
        <v>432</v>
      </c>
      <c r="D23" s="49">
        <f t="shared" si="4"/>
        <v>919.6</v>
      </c>
      <c r="F23" s="50" t="s">
        <v>63</v>
      </c>
      <c r="G23" s="49">
        <f>SUM(P8:X8)</f>
        <v>394.6</v>
      </c>
      <c r="H23" s="51"/>
      <c r="I23" s="49">
        <f t="shared" si="5"/>
        <v>394.6</v>
      </c>
    </row>
    <row r="24" spans="1:9" ht="15.75" thickBot="1">
      <c r="A24" s="50" t="s">
        <v>64</v>
      </c>
      <c r="B24" s="49">
        <f>SUM(Y5:AF5)</f>
        <v>588.40000000000009</v>
      </c>
      <c r="C24" s="49">
        <f>SUM(Y6:AF6)</f>
        <v>205</v>
      </c>
      <c r="D24" s="49">
        <f t="shared" si="4"/>
        <v>793.40000000000009</v>
      </c>
      <c r="F24" s="50" t="s">
        <v>64</v>
      </c>
      <c r="G24" s="49">
        <f>SUM(Y8:AF8)</f>
        <v>281.60000000000002</v>
      </c>
      <c r="H24" s="51"/>
      <c r="I24" s="49">
        <f t="shared" si="5"/>
        <v>281.60000000000002</v>
      </c>
    </row>
    <row r="25" spans="1:9" ht="15.75" thickBot="1">
      <c r="A25" s="50" t="s">
        <v>65</v>
      </c>
      <c r="B25" s="49">
        <f>SUM(AG5:AL5)</f>
        <v>334.3</v>
      </c>
      <c r="C25" s="49">
        <f>SUM(AG6:AL6)</f>
        <v>224</v>
      </c>
      <c r="D25" s="49">
        <f t="shared" si="4"/>
        <v>558.29999999999995</v>
      </c>
      <c r="F25" s="50" t="s">
        <v>65</v>
      </c>
      <c r="G25" s="49">
        <f>SUM(AG8:AL8)</f>
        <v>589.09999999999991</v>
      </c>
      <c r="H25" s="51"/>
      <c r="I25" s="49">
        <f t="shared" si="5"/>
        <v>589.09999999999991</v>
      </c>
    </row>
    <row r="26" spans="1:9" ht="15.75" thickBot="1">
      <c r="A26" s="50" t="s">
        <v>66</v>
      </c>
      <c r="B26" s="49">
        <f>SUM(AM5:AQ5)</f>
        <v>390</v>
      </c>
      <c r="C26" s="49">
        <f>SUM(AM6:AQ6)</f>
        <v>434</v>
      </c>
      <c r="D26" s="49">
        <f t="shared" si="4"/>
        <v>824</v>
      </c>
      <c r="F26" s="50" t="s">
        <v>66</v>
      </c>
      <c r="G26" s="49">
        <f>SUM(AM8:AQ8)</f>
        <v>305.20000000000005</v>
      </c>
      <c r="H26" s="51"/>
      <c r="I26" s="49">
        <f t="shared" si="5"/>
        <v>305.20000000000005</v>
      </c>
    </row>
    <row r="27" spans="1:9" ht="15.75" thickBot="1">
      <c r="A27" s="50" t="s">
        <v>67</v>
      </c>
      <c r="B27" s="49">
        <f>SUM(AR5:AV5)</f>
        <v>634.79999999999995</v>
      </c>
      <c r="C27" s="49">
        <f>SUM(AR6:AV6)</f>
        <v>374</v>
      </c>
      <c r="D27" s="49">
        <f t="shared" si="4"/>
        <v>1008.8</v>
      </c>
      <c r="F27" s="50" t="s">
        <v>67</v>
      </c>
      <c r="G27" s="49">
        <f>SUM(AR8:AV8)</f>
        <v>216.09999999999997</v>
      </c>
      <c r="H27" s="51"/>
      <c r="I27" s="49">
        <f t="shared" si="5"/>
        <v>216.09999999999997</v>
      </c>
    </row>
    <row r="28" spans="1:9" ht="15.75" thickBot="1">
      <c r="A28" s="52" t="s">
        <v>68</v>
      </c>
      <c r="B28" s="49">
        <f>B20+B21+B22+B23+B24+B25+B26+B27</f>
        <v>3206.3</v>
      </c>
      <c r="C28" s="49">
        <f>C20+C21+C22+C23+C24+C25+C26+C27</f>
        <v>2194.5</v>
      </c>
      <c r="D28" s="49">
        <f t="shared" si="4"/>
        <v>5400.8</v>
      </c>
      <c r="F28" s="53" t="s">
        <v>69</v>
      </c>
      <c r="G28" s="54">
        <f>AW8</f>
        <v>116.4</v>
      </c>
      <c r="H28" s="51"/>
      <c r="I28" s="49">
        <f t="shared" si="5"/>
        <v>116.4</v>
      </c>
    </row>
    <row r="29" spans="1:9" ht="15.75" thickBot="1">
      <c r="F29" s="55" t="s">
        <v>70</v>
      </c>
      <c r="G29" s="49">
        <f>G20+G21+G22+G23+G24+G25+G26+G27+G28</f>
        <v>2600</v>
      </c>
      <c r="H29" s="51"/>
      <c r="I29" s="49">
        <f t="shared" si="5"/>
        <v>2600</v>
      </c>
    </row>
  </sheetData>
  <mergeCells count="4">
    <mergeCell ref="A4:B4"/>
    <mergeCell ref="A5:A6"/>
    <mergeCell ref="A8:A9"/>
    <mergeCell ref="A11:B1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2018-05-20T19:22:45Z</dcterms:modified>
</cp:coreProperties>
</file>